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6275" windowHeight="9465"/>
  </bookViews>
  <sheets>
    <sheet name="MIZAIR-ROI-CALC" sheetId="1" r:id="rId1"/>
  </sheets>
  <definedNames>
    <definedName name="_xlnm.Print_Area" localSheetId="0">'MIZAIR-ROI-CALC'!$A$1:$W$43</definedName>
  </definedNames>
  <calcPr calcId="145621"/>
</workbook>
</file>

<file path=xl/calcChain.xml><?xml version="1.0" encoding="utf-8"?>
<calcChain xmlns="http://schemas.openxmlformats.org/spreadsheetml/2006/main">
  <c r="F21" i="1" l="1"/>
  <c r="F15" i="1"/>
  <c r="F17" i="1" s="1"/>
  <c r="F11" i="1"/>
  <c r="F12" i="1" s="1"/>
  <c r="F18" i="1" s="1"/>
  <c r="F20" i="1" l="1"/>
  <c r="F22" i="1" s="1"/>
  <c r="F24" i="1" l="1"/>
  <c r="F23" i="1"/>
</calcChain>
</file>

<file path=xl/sharedStrings.xml><?xml version="1.0" encoding="utf-8"?>
<sst xmlns="http://schemas.openxmlformats.org/spreadsheetml/2006/main" count="30" uniqueCount="30">
  <si>
    <t>Number of Pumps</t>
  </si>
  <si>
    <t>Estimated Savings (%)</t>
  </si>
  <si>
    <t>Air Consumption with MizAir (SCFM)</t>
  </si>
  <si>
    <t>Air Consumption of Pump (SCFM)</t>
  </si>
  <si>
    <t>Number of Hours per Day Pump Operates</t>
  </si>
  <si>
    <t>Number of Operating Days per Week</t>
  </si>
  <si>
    <t>Hour of Pump Operation per Year</t>
  </si>
  <si>
    <t>Cost per KWH (insert cost for your area)</t>
  </si>
  <si>
    <t>Annual Cost of SCFM without MizAir</t>
  </si>
  <si>
    <t>Annual Savings</t>
  </si>
  <si>
    <t>Cost of MizAir</t>
  </si>
  <si>
    <t>Net Cash Flow</t>
  </si>
  <si>
    <t>1st Year ROI</t>
  </si>
  <si>
    <t>2nd Year ROI</t>
  </si>
  <si>
    <t>Estimated Cost Savings Using MizAir®</t>
  </si>
  <si>
    <t>Air Consumption Savings with MizAir (SCFM)</t>
  </si>
  <si>
    <t>Annual Cost of SCFM with MizAir</t>
  </si>
  <si>
    <t>INSTALL Energy Rebate from Local Utility</t>
  </si>
  <si>
    <t>only applies to 1st Year ROI</t>
  </si>
  <si>
    <t>Locked Cells</t>
  </si>
  <si>
    <t>Unlocked (modifable) Cells</t>
  </si>
  <si>
    <t>Europe | by Country - Industrial Electricity Costs</t>
  </si>
  <si>
    <t>US | by State - Industrial Electricity Costs</t>
  </si>
  <si>
    <t>Proportion-Air, Inc.</t>
  </si>
  <si>
    <t>8250 N. 600 West</t>
  </si>
  <si>
    <t>McCordsville, IN  46055</t>
  </si>
  <si>
    <t>REQUEST A QUOTE</t>
  </si>
  <si>
    <t>20% to 50% Savings Possible</t>
  </si>
  <si>
    <t>Based on 50 weeks of operation</t>
  </si>
  <si>
    <t>317-335-2602 |  info@proportionair.com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</si>
</sst>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0.0%"/>
    <numFmt numFmtId="165" formatCode="0.0"/>
    <numFmt numFmtId="166" formatCode="&quot;$&quot;#,##0.00"/>
    <numFmt numFmtId="167" formatCode="&quot;$&quot;#,##0.0000"/>
  </numFmts>
  <fonts count="12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8"/>
      <color theme="1"/>
      <name val="Calibri"/>
      <family val="2"/>
    </font>
    <font>
      <i/>
      <sz val="10"/>
      <color rgb="FFFF0000"/>
      <name val="Calibri"/>
      <family val="2"/>
    </font>
    <font>
      <sz val="14"/>
      <color theme="1"/>
      <name val="Calibri"/>
      <family val="2"/>
    </font>
    <font>
      <u/>
      <sz val="10"/>
      <color theme="10"/>
      <name val="Calibri"/>
      <family val="2"/>
    </font>
    <font>
      <u/>
      <sz val="11"/>
      <color theme="10"/>
      <name val="Calibri"/>
      <family val="2"/>
    </font>
    <font>
      <b/>
      <sz val="12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/>
    <xf numFmtId="0" fontId="0" fillId="3" borderId="0" xfId="0" applyFill="1" applyBorder="1"/>
    <xf numFmtId="0" fontId="6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11" fillId="2" borderId="0" xfId="3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2" fillId="8" borderId="0" xfId="0" applyFont="1" applyFill="1" applyBorder="1" applyAlignment="1" applyProtection="1">
      <alignment horizontal="center" vertical="center"/>
    </xf>
    <xf numFmtId="0" fontId="2" fillId="7" borderId="0" xfId="0" applyFont="1" applyFill="1" applyBorder="1" applyAlignment="1" applyProtection="1">
      <alignment horizontal="center" vertical="center"/>
    </xf>
    <xf numFmtId="0" fontId="10" fillId="5" borderId="0" xfId="3" applyFont="1" applyFill="1" applyBorder="1" applyAlignment="1">
      <alignment horizontal="center" vertical="center" wrapText="1"/>
    </xf>
    <xf numFmtId="0" fontId="10" fillId="4" borderId="0" xfId="3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6" fillId="6" borderId="7" xfId="0" applyFont="1" applyFill="1" applyBorder="1" applyAlignment="1" applyProtection="1">
      <alignment horizontal="center" vertical="center"/>
    </xf>
    <xf numFmtId="0" fontId="6" fillId="6" borderId="8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10" xfId="0" applyFont="1" applyFill="1" applyBorder="1" applyAlignment="1" applyProtection="1">
      <alignment horizontal="center" vertical="center"/>
    </xf>
    <xf numFmtId="0" fontId="6" fillId="6" borderId="0" xfId="0" applyFont="1" applyFill="1" applyBorder="1" applyAlignment="1" applyProtection="1">
      <alignment horizontal="center" vertical="center"/>
    </xf>
    <xf numFmtId="0" fontId="6" fillId="6" borderId="11" xfId="0" applyFont="1" applyFill="1" applyBorder="1" applyAlignment="1" applyProtection="1">
      <alignment horizontal="center" vertical="center"/>
    </xf>
    <xf numFmtId="0" fontId="6" fillId="6" borderId="12" xfId="0" applyFont="1" applyFill="1" applyBorder="1" applyAlignment="1" applyProtection="1">
      <alignment horizontal="center" vertical="center"/>
    </xf>
    <xf numFmtId="0" fontId="6" fillId="6" borderId="13" xfId="0" applyFont="1" applyFill="1" applyBorder="1" applyAlignment="1" applyProtection="1">
      <alignment horizontal="center" vertical="center"/>
    </xf>
    <xf numFmtId="0" fontId="6" fillId="6" borderId="14" xfId="0" applyFont="1" applyFill="1" applyBorder="1" applyAlignment="1" applyProtection="1">
      <alignment horizontal="center" vertical="center"/>
    </xf>
    <xf numFmtId="166" fontId="5" fillId="8" borderId="3" xfId="1" applyNumberFormat="1" applyFont="1" applyFill="1" applyBorder="1" applyAlignment="1" applyProtection="1">
      <alignment horizontal="right" vertical="center"/>
      <protection locked="0"/>
    </xf>
    <xf numFmtId="166" fontId="5" fillId="8" borderId="1" xfId="1" applyNumberFormat="1" applyFont="1" applyFill="1" applyBorder="1" applyAlignment="1" applyProtection="1">
      <alignment horizontal="right" vertical="center"/>
      <protection locked="0"/>
    </xf>
    <xf numFmtId="166" fontId="5" fillId="7" borderId="3" xfId="1" applyNumberFormat="1" applyFont="1" applyFill="1" applyBorder="1" applyAlignment="1" applyProtection="1">
      <alignment horizontal="right" vertical="center"/>
    </xf>
    <xf numFmtId="166" fontId="5" fillId="7" borderId="1" xfId="1" applyNumberFormat="1" applyFont="1" applyFill="1" applyBorder="1" applyAlignment="1" applyProtection="1">
      <alignment horizontal="right" vertical="center"/>
    </xf>
    <xf numFmtId="164" fontId="4" fillId="7" borderId="3" xfId="2" applyNumberFormat="1" applyFont="1" applyFill="1" applyBorder="1" applyAlignment="1" applyProtection="1">
      <alignment horizontal="right" vertical="center"/>
    </xf>
    <xf numFmtId="164" fontId="4" fillId="7" borderId="1" xfId="2" applyNumberFormat="1" applyFont="1" applyFill="1" applyBorder="1" applyAlignment="1" applyProtection="1">
      <alignment horizontal="right" vertical="center"/>
    </xf>
    <xf numFmtId="164" fontId="4" fillId="7" borderId="2" xfId="2" applyNumberFormat="1" applyFont="1" applyFill="1" applyBorder="1" applyAlignment="1" applyProtection="1">
      <alignment horizontal="right" vertical="center"/>
    </xf>
    <xf numFmtId="164" fontId="4" fillId="7" borderId="6" xfId="2" applyNumberFormat="1" applyFont="1" applyFill="1" applyBorder="1" applyAlignment="1" applyProtection="1">
      <alignment horizontal="right" vertical="center"/>
    </xf>
    <xf numFmtId="0" fontId="5" fillId="8" borderId="3" xfId="0" applyFont="1" applyFill="1" applyBorder="1" applyAlignment="1" applyProtection="1">
      <alignment horizontal="right" vertical="center"/>
      <protection locked="0"/>
    </xf>
    <xf numFmtId="0" fontId="5" fillId="8" borderId="1" xfId="0" applyFont="1" applyFill="1" applyBorder="1" applyAlignment="1" applyProtection="1">
      <alignment horizontal="right" vertical="center"/>
      <protection locked="0"/>
    </xf>
    <xf numFmtId="1" fontId="5" fillId="7" borderId="3" xfId="0" applyNumberFormat="1" applyFont="1" applyFill="1" applyBorder="1" applyAlignment="1" applyProtection="1">
      <alignment horizontal="right" vertical="center"/>
    </xf>
    <xf numFmtId="1" fontId="5" fillId="7" borderId="1" xfId="0" applyNumberFormat="1" applyFont="1" applyFill="1" applyBorder="1" applyAlignment="1" applyProtection="1">
      <alignment horizontal="right" vertical="center"/>
    </xf>
    <xf numFmtId="167" fontId="5" fillId="8" borderId="3" xfId="1" applyNumberFormat="1" applyFont="1" applyFill="1" applyBorder="1" applyAlignment="1" applyProtection="1">
      <alignment horizontal="right" vertical="center"/>
      <protection locked="0"/>
    </xf>
    <xf numFmtId="167" fontId="5" fillId="8" borderId="1" xfId="1" applyNumberFormat="1" applyFont="1" applyFill="1" applyBorder="1" applyAlignment="1" applyProtection="1">
      <alignment horizontal="right" vertical="center"/>
      <protection locked="0"/>
    </xf>
    <xf numFmtId="0" fontId="0" fillId="3" borderId="0" xfId="0" applyFill="1" applyBorder="1" applyAlignment="1">
      <alignment horizontal="right" vertical="center"/>
    </xf>
    <xf numFmtId="0" fontId="5" fillId="8" borderId="4" xfId="0" applyFont="1" applyFill="1" applyBorder="1" applyAlignment="1" applyProtection="1">
      <alignment horizontal="right" vertical="center"/>
      <protection locked="0"/>
    </xf>
    <xf numFmtId="0" fontId="5" fillId="8" borderId="5" xfId="0" applyFont="1" applyFill="1" applyBorder="1" applyAlignment="1" applyProtection="1">
      <alignment horizontal="right" vertical="center"/>
      <protection locked="0"/>
    </xf>
    <xf numFmtId="164" fontId="5" fillId="8" borderId="3" xfId="2" applyNumberFormat="1" applyFont="1" applyFill="1" applyBorder="1" applyAlignment="1" applyProtection="1">
      <alignment horizontal="right" vertical="center"/>
      <protection locked="0"/>
    </xf>
    <xf numFmtId="164" fontId="5" fillId="8" borderId="1" xfId="2" applyNumberFormat="1" applyFont="1" applyFill="1" applyBorder="1" applyAlignment="1" applyProtection="1">
      <alignment horizontal="right" vertical="center"/>
      <protection locked="0"/>
    </xf>
    <xf numFmtId="165" fontId="5" fillId="7" borderId="3" xfId="0" applyNumberFormat="1" applyFont="1" applyFill="1" applyBorder="1" applyAlignment="1" applyProtection="1">
      <alignment horizontal="right" vertical="center"/>
    </xf>
    <xf numFmtId="165" fontId="5" fillId="7" borderId="1" xfId="0" applyNumberFormat="1" applyFont="1" applyFill="1" applyBorder="1" applyAlignment="1" applyProtection="1">
      <alignment horizontal="right" vertical="center"/>
    </xf>
    <xf numFmtId="0" fontId="5" fillId="3" borderId="0" xfId="0" applyFont="1" applyFill="1" applyBorder="1" applyAlignment="1" applyProtection="1">
      <alignment horizontal="right" vertical="center"/>
    </xf>
    <xf numFmtId="0" fontId="5" fillId="3" borderId="1" xfId="0" applyFont="1" applyFill="1" applyBorder="1" applyAlignment="1" applyProtection="1">
      <alignment horizontal="right" vertic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proportionair.com?subject=MizAir%20-%20Request%20for%20Quote" TargetMode="External"/><Relationship Id="rId2" Type="http://schemas.openxmlformats.org/officeDocument/2006/relationships/hyperlink" Target="https://www.gov.uk/government/statistical-data-sets/international-industrial-energy-prices" TargetMode="External"/><Relationship Id="rId1" Type="http://schemas.openxmlformats.org/officeDocument/2006/relationships/hyperlink" Target="https://www.eia.gov/electricity/monthly/epm_table_grapher.cfm?t=epmt_5_6_a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9"/>
  <sheetViews>
    <sheetView showGridLines="0" showRowColHeaders="0" tabSelected="1" zoomScaleNormal="100" zoomScaleSheetLayoutView="69" zoomScalePageLayoutView="93" workbookViewId="0">
      <selection activeCell="O18" sqref="O18"/>
    </sheetView>
  </sheetViews>
  <sheetFormatPr defaultRowHeight="12.75" x14ac:dyDescent="0.2"/>
  <cols>
    <col min="1" max="1" width="7" style="1" customWidth="1"/>
    <col min="2" max="4" width="9.140625" style="1"/>
    <col min="5" max="5" width="30.85546875" style="1" customWidth="1"/>
    <col min="6" max="6" width="12.28515625" style="1" customWidth="1"/>
    <col min="7" max="7" width="8.28515625" style="1" customWidth="1"/>
    <col min="8" max="10" width="9.140625" style="1"/>
    <col min="11" max="14" width="12.28515625" style="1" customWidth="1"/>
    <col min="15" max="16384" width="9.140625" style="1"/>
  </cols>
  <sheetData>
    <row r="3" spans="2:14" ht="13.5" thickBot="1" x14ac:dyDescent="0.25"/>
    <row r="4" spans="2:14" x14ac:dyDescent="0.2">
      <c r="B4" s="13" t="s">
        <v>14</v>
      </c>
      <c r="C4" s="14"/>
      <c r="D4" s="14"/>
      <c r="E4" s="14"/>
      <c r="F4" s="14"/>
      <c r="G4" s="15"/>
      <c r="K4" s="9" t="s">
        <v>19</v>
      </c>
      <c r="L4" s="9"/>
      <c r="M4" s="9"/>
      <c r="N4" s="9"/>
    </row>
    <row r="5" spans="2:14" ht="12.75" customHeight="1" x14ac:dyDescent="0.2">
      <c r="B5" s="16"/>
      <c r="C5" s="17"/>
      <c r="D5" s="17"/>
      <c r="E5" s="17"/>
      <c r="F5" s="17"/>
      <c r="G5" s="18"/>
      <c r="K5" s="8" t="s">
        <v>20</v>
      </c>
      <c r="L5" s="8"/>
      <c r="M5" s="8"/>
      <c r="N5" s="8"/>
    </row>
    <row r="6" spans="2:14" ht="12.75" customHeight="1" thickBot="1" x14ac:dyDescent="0.25">
      <c r="B6" s="19"/>
      <c r="C6" s="20"/>
      <c r="D6" s="20"/>
      <c r="E6" s="20"/>
      <c r="F6" s="20"/>
      <c r="G6" s="21"/>
    </row>
    <row r="7" spans="2:14" ht="6.75" customHeight="1" x14ac:dyDescent="0.2">
      <c r="B7" s="2"/>
      <c r="C7" s="2"/>
      <c r="D7" s="2"/>
      <c r="E7" s="2"/>
      <c r="F7" s="2"/>
      <c r="G7" s="2"/>
    </row>
    <row r="8" spans="2:14" ht="21" x14ac:dyDescent="0.2">
      <c r="B8" s="43" t="s">
        <v>3</v>
      </c>
      <c r="C8" s="43"/>
      <c r="D8" s="43"/>
      <c r="E8" s="44"/>
      <c r="F8" s="37">
        <v>80</v>
      </c>
      <c r="G8" s="38"/>
      <c r="H8" s="7"/>
      <c r="I8" s="7"/>
      <c r="J8" s="7"/>
      <c r="K8" s="10" t="s">
        <v>22</v>
      </c>
      <c r="L8" s="10"/>
      <c r="M8" s="10"/>
      <c r="N8" s="10"/>
    </row>
    <row r="9" spans="2:14" ht="21" x14ac:dyDescent="0.2">
      <c r="B9" s="43" t="s">
        <v>0</v>
      </c>
      <c r="C9" s="43"/>
      <c r="D9" s="43"/>
      <c r="E9" s="44"/>
      <c r="F9" s="30">
        <v>25</v>
      </c>
      <c r="G9" s="31"/>
      <c r="H9" s="7"/>
      <c r="I9" s="7"/>
      <c r="J9" s="7"/>
      <c r="K9" s="10"/>
      <c r="L9" s="10"/>
      <c r="M9" s="10"/>
      <c r="N9" s="10"/>
    </row>
    <row r="10" spans="2:14" ht="21" x14ac:dyDescent="0.2">
      <c r="B10" s="43" t="s">
        <v>1</v>
      </c>
      <c r="C10" s="43"/>
      <c r="D10" s="43"/>
      <c r="E10" s="44"/>
      <c r="F10" s="39">
        <v>0.4</v>
      </c>
      <c r="G10" s="40"/>
      <c r="H10" s="7" t="s">
        <v>27</v>
      </c>
      <c r="I10" s="7"/>
      <c r="J10" s="7"/>
      <c r="K10" s="11" t="s">
        <v>21</v>
      </c>
      <c r="L10" s="11"/>
      <c r="M10" s="11"/>
      <c r="N10" s="11"/>
    </row>
    <row r="11" spans="2:14" ht="21" x14ac:dyDescent="0.2">
      <c r="B11" s="43" t="s">
        <v>15</v>
      </c>
      <c r="C11" s="43"/>
      <c r="D11" s="43"/>
      <c r="E11" s="44"/>
      <c r="F11" s="41">
        <f>F8*F9*F10</f>
        <v>800</v>
      </c>
      <c r="G11" s="42"/>
      <c r="H11" s="7"/>
      <c r="I11" s="7"/>
      <c r="J11" s="7"/>
      <c r="K11" s="11"/>
      <c r="L11" s="11"/>
      <c r="M11" s="11"/>
      <c r="N11" s="11"/>
    </row>
    <row r="12" spans="2:14" ht="21" x14ac:dyDescent="0.2">
      <c r="B12" s="43" t="s">
        <v>2</v>
      </c>
      <c r="C12" s="43"/>
      <c r="D12" s="43"/>
      <c r="E12" s="44"/>
      <c r="F12" s="41">
        <f>SUM(F8*F9-F11)</f>
        <v>1200</v>
      </c>
      <c r="G12" s="42"/>
      <c r="H12" s="7"/>
      <c r="I12" s="7"/>
      <c r="J12" s="7"/>
    </row>
    <row r="13" spans="2:14" ht="21" x14ac:dyDescent="0.2">
      <c r="B13" s="43" t="s">
        <v>4</v>
      </c>
      <c r="C13" s="43"/>
      <c r="D13" s="43"/>
      <c r="E13" s="44"/>
      <c r="F13" s="30">
        <v>8</v>
      </c>
      <c r="G13" s="31"/>
      <c r="H13" s="7"/>
      <c r="I13" s="7"/>
      <c r="J13" s="7"/>
    </row>
    <row r="14" spans="2:14" ht="21" x14ac:dyDescent="0.2">
      <c r="B14" s="43" t="s">
        <v>5</v>
      </c>
      <c r="C14" s="43"/>
      <c r="D14" s="43"/>
      <c r="E14" s="44"/>
      <c r="F14" s="30">
        <v>5</v>
      </c>
      <c r="G14" s="31"/>
      <c r="H14" s="7"/>
      <c r="I14" s="7"/>
      <c r="J14" s="7"/>
    </row>
    <row r="15" spans="2:14" ht="21" x14ac:dyDescent="0.2">
      <c r="B15" s="43" t="s">
        <v>6</v>
      </c>
      <c r="C15" s="43"/>
      <c r="D15" s="43"/>
      <c r="E15" s="44"/>
      <c r="F15" s="32">
        <f>F13*F14*50</f>
        <v>2000</v>
      </c>
      <c r="G15" s="33"/>
      <c r="H15" s="7" t="s">
        <v>28</v>
      </c>
      <c r="I15" s="7"/>
      <c r="J15" s="7"/>
      <c r="K15" s="6" t="s">
        <v>26</v>
      </c>
      <c r="L15" s="6"/>
      <c r="M15" s="6"/>
      <c r="N15" s="6"/>
    </row>
    <row r="16" spans="2:14" ht="21" x14ac:dyDescent="0.2">
      <c r="B16" s="43" t="s">
        <v>7</v>
      </c>
      <c r="C16" s="43"/>
      <c r="D16" s="43"/>
      <c r="E16" s="44"/>
      <c r="F16" s="34">
        <v>0.1</v>
      </c>
      <c r="G16" s="35"/>
      <c r="H16" s="7"/>
      <c r="I16" s="7"/>
      <c r="J16" s="7"/>
      <c r="K16" s="4" t="s">
        <v>29</v>
      </c>
      <c r="L16" s="4"/>
      <c r="M16" s="4"/>
      <c r="N16" s="4"/>
    </row>
    <row r="17" spans="2:14" ht="21" x14ac:dyDescent="0.2">
      <c r="B17" s="43" t="s">
        <v>8</v>
      </c>
      <c r="C17" s="43"/>
      <c r="D17" s="43"/>
      <c r="E17" s="44"/>
      <c r="F17" s="24">
        <f>F8*F9*0.25*0.748*F15*F16</f>
        <v>74800</v>
      </c>
      <c r="G17" s="25"/>
      <c r="H17" s="7"/>
      <c r="I17" s="7"/>
      <c r="J17" s="7"/>
    </row>
    <row r="18" spans="2:14" ht="21" x14ac:dyDescent="0.2">
      <c r="B18" s="43" t="s">
        <v>16</v>
      </c>
      <c r="C18" s="43"/>
      <c r="D18" s="43"/>
      <c r="E18" s="44"/>
      <c r="F18" s="24">
        <f>F12*0.25*0.748*F15*F16</f>
        <v>44880</v>
      </c>
      <c r="G18" s="25"/>
      <c r="H18" s="7"/>
      <c r="I18" s="7"/>
      <c r="J18" s="7"/>
    </row>
    <row r="19" spans="2:14" ht="21" x14ac:dyDescent="0.2">
      <c r="B19" s="43" t="s">
        <v>17</v>
      </c>
      <c r="C19" s="43"/>
      <c r="D19" s="43"/>
      <c r="E19" s="44"/>
      <c r="F19" s="22">
        <v>0</v>
      </c>
      <c r="G19" s="23"/>
      <c r="H19" s="7" t="s">
        <v>18</v>
      </c>
      <c r="I19" s="7"/>
      <c r="J19" s="7"/>
    </row>
    <row r="20" spans="2:14" ht="21" x14ac:dyDescent="0.2">
      <c r="B20" s="43" t="s">
        <v>9</v>
      </c>
      <c r="C20" s="43"/>
      <c r="D20" s="43"/>
      <c r="E20" s="44"/>
      <c r="F20" s="24">
        <f>F17-F18</f>
        <v>29920</v>
      </c>
      <c r="G20" s="25"/>
      <c r="H20" s="7"/>
      <c r="I20" s="7"/>
      <c r="J20" s="7"/>
    </row>
    <row r="21" spans="2:14" ht="21" x14ac:dyDescent="0.2">
      <c r="B21" s="43" t="s">
        <v>10</v>
      </c>
      <c r="C21" s="43"/>
      <c r="D21" s="43"/>
      <c r="E21" s="44"/>
      <c r="F21" s="24">
        <f>F9*950</f>
        <v>23750</v>
      </c>
      <c r="G21" s="25"/>
      <c r="H21" s="7"/>
      <c r="I21" s="7"/>
      <c r="J21" s="7"/>
      <c r="K21" s="5"/>
      <c r="L21" s="5"/>
      <c r="M21" s="5"/>
      <c r="N21" s="5"/>
    </row>
    <row r="22" spans="2:14" ht="21" x14ac:dyDescent="0.2">
      <c r="B22" s="43" t="s">
        <v>11</v>
      </c>
      <c r="C22" s="43"/>
      <c r="D22" s="43"/>
      <c r="E22" s="44"/>
      <c r="F22" s="24">
        <f>F20-F21</f>
        <v>6170</v>
      </c>
      <c r="G22" s="25"/>
      <c r="H22" s="7"/>
      <c r="I22" s="7"/>
      <c r="J22" s="7"/>
      <c r="K22" s="3" t="s">
        <v>23</v>
      </c>
      <c r="L22" s="3"/>
      <c r="M22" s="3"/>
      <c r="N22" s="3"/>
    </row>
    <row r="23" spans="2:14" ht="21" x14ac:dyDescent="0.2">
      <c r="B23" s="43" t="s">
        <v>12</v>
      </c>
      <c r="C23" s="43"/>
      <c r="D23" s="43"/>
      <c r="E23" s="44"/>
      <c r="F23" s="26">
        <f>(F22+F19)/F21</f>
        <v>0.25978947368421051</v>
      </c>
      <c r="G23" s="27"/>
      <c r="H23" s="7"/>
      <c r="I23" s="7"/>
      <c r="J23" s="7"/>
      <c r="K23" s="4" t="s">
        <v>24</v>
      </c>
      <c r="L23" s="4"/>
      <c r="M23" s="4"/>
      <c r="N23" s="4"/>
    </row>
    <row r="24" spans="2:14" ht="21" x14ac:dyDescent="0.2">
      <c r="B24" s="43" t="s">
        <v>13</v>
      </c>
      <c r="C24" s="43"/>
      <c r="D24" s="43"/>
      <c r="E24" s="44"/>
      <c r="F24" s="28">
        <f>(F22+F20)/F21</f>
        <v>1.5195789473684211</v>
      </c>
      <c r="G24" s="29"/>
      <c r="H24" s="7"/>
      <c r="I24" s="7"/>
      <c r="J24" s="7"/>
      <c r="K24" s="4" t="s">
        <v>25</v>
      </c>
      <c r="L24" s="4"/>
      <c r="M24" s="4"/>
      <c r="N24" s="4"/>
    </row>
    <row r="25" spans="2:14" x14ac:dyDescent="0.2">
      <c r="B25" s="36"/>
      <c r="C25" s="36"/>
      <c r="D25" s="36"/>
      <c r="E25" s="36"/>
      <c r="F25" s="12"/>
      <c r="G25" s="12"/>
    </row>
    <row r="26" spans="2:14" x14ac:dyDescent="0.2">
      <c r="B26" s="36"/>
      <c r="C26" s="36"/>
      <c r="D26" s="36"/>
      <c r="E26" s="36"/>
      <c r="F26" s="12"/>
      <c r="G26" s="12"/>
    </row>
    <row r="27" spans="2:14" x14ac:dyDescent="0.2">
      <c r="B27" s="36"/>
      <c r="C27" s="36"/>
      <c r="D27" s="36"/>
      <c r="E27" s="36"/>
      <c r="F27" s="12"/>
      <c r="G27" s="12"/>
    </row>
    <row r="28" spans="2:14" x14ac:dyDescent="0.2">
      <c r="B28" s="36"/>
      <c r="C28" s="36"/>
      <c r="D28" s="36"/>
      <c r="E28" s="36"/>
      <c r="F28" s="12"/>
      <c r="G28" s="12"/>
    </row>
    <row r="29" spans="2:14" x14ac:dyDescent="0.2">
      <c r="B29" s="36"/>
      <c r="C29" s="36"/>
      <c r="D29" s="36"/>
      <c r="E29" s="36"/>
      <c r="F29" s="12"/>
      <c r="G29" s="12"/>
    </row>
  </sheetData>
  <sheetProtection password="910D" sheet="1" objects="1" scenarios="1"/>
  <mergeCells count="72">
    <mergeCell ref="B15:E15"/>
    <mergeCell ref="B16:E16"/>
    <mergeCell ref="B17:E17"/>
    <mergeCell ref="B18:E18"/>
    <mergeCell ref="B8:E8"/>
    <mergeCell ref="B9:E9"/>
    <mergeCell ref="B10:E10"/>
    <mergeCell ref="B11:E11"/>
    <mergeCell ref="B12:E12"/>
    <mergeCell ref="B27:E27"/>
    <mergeCell ref="B28:E28"/>
    <mergeCell ref="B29:E29"/>
    <mergeCell ref="F8:G8"/>
    <mergeCell ref="F9:G9"/>
    <mergeCell ref="F10:G10"/>
    <mergeCell ref="F11:G11"/>
    <mergeCell ref="F12:G12"/>
    <mergeCell ref="B19:E19"/>
    <mergeCell ref="B20:E20"/>
    <mergeCell ref="B21:E21"/>
    <mergeCell ref="B22:E22"/>
    <mergeCell ref="B23:E23"/>
    <mergeCell ref="B24:E24"/>
    <mergeCell ref="B13:E13"/>
    <mergeCell ref="B14:E14"/>
    <mergeCell ref="F29:G29"/>
    <mergeCell ref="B4:G6"/>
    <mergeCell ref="F19:G19"/>
    <mergeCell ref="F20:G20"/>
    <mergeCell ref="F21:G21"/>
    <mergeCell ref="F22:G22"/>
    <mergeCell ref="F23:G23"/>
    <mergeCell ref="F24:G24"/>
    <mergeCell ref="F13:G13"/>
    <mergeCell ref="F14:G14"/>
    <mergeCell ref="F15:G15"/>
    <mergeCell ref="F16:G16"/>
    <mergeCell ref="F17:G17"/>
    <mergeCell ref="F18:G18"/>
    <mergeCell ref="B25:E25"/>
    <mergeCell ref="B26:E26"/>
    <mergeCell ref="H24:J24"/>
    <mergeCell ref="F25:G25"/>
    <mergeCell ref="F26:G26"/>
    <mergeCell ref="F27:G27"/>
    <mergeCell ref="F28:G28"/>
    <mergeCell ref="H19:J19"/>
    <mergeCell ref="H20:J20"/>
    <mergeCell ref="H21:J21"/>
    <mergeCell ref="H22:J22"/>
    <mergeCell ref="H23:J23"/>
    <mergeCell ref="H18:J18"/>
    <mergeCell ref="K5:N5"/>
    <mergeCell ref="K4:N4"/>
    <mergeCell ref="K8:N9"/>
    <mergeCell ref="K10:N11"/>
    <mergeCell ref="H12:J12"/>
    <mergeCell ref="H13:J13"/>
    <mergeCell ref="H14:J14"/>
    <mergeCell ref="H15:J15"/>
    <mergeCell ref="H16:J16"/>
    <mergeCell ref="H17:J17"/>
    <mergeCell ref="H8:J8"/>
    <mergeCell ref="H9:J9"/>
    <mergeCell ref="H10:J10"/>
    <mergeCell ref="H11:J11"/>
    <mergeCell ref="K22:N22"/>
    <mergeCell ref="K23:N23"/>
    <mergeCell ref="K24:N24"/>
    <mergeCell ref="K21:N21"/>
    <mergeCell ref="K15:N15"/>
    <mergeCell ref="K16:N16"/>
  </mergeCells>
  <hyperlinks>
    <hyperlink ref="K8:N9" r:id="rId1" display="US | State by State   Industrial Electricity Costs"/>
    <hyperlink ref="K10:N11" r:id="rId2" display="Europe | by Country - Industrial Electricity Costs"/>
    <hyperlink ref="K15:N15" r:id="rId3" display="REQUEST A QUOTE"/>
  </hyperlinks>
  <pageMargins left="0.7" right="0.7" top="0.75" bottom="0.75" header="0.3" footer="0.3"/>
  <pageSetup scale="38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MIZAIR-ROI-CALC</vt:lpstr>
      <vt:lpstr>'MIZAIR-ROI-CALC'!Print_Area</vt:lpstr>
    </vt:vector>
  </TitlesOfParts>
  <Company>Proportion 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Shayne Samples</dc:creator>
  <cp:lastModifiedBy>Shayne Samples</cp:lastModifiedBy>
  <cp:lastPrinted>2016-03-30T14:26:44Z</cp:lastPrinted>
  <dcterms:created xsi:type="dcterms:W3CDTF">2016-03-29T17:31:24Z</dcterms:created>
  <dcterms:modified xsi:type="dcterms:W3CDTF">2016-03-30T14:57:17Z</dcterms:modified>
</cp:coreProperties>
</file>